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20" windowWidth="8460" windowHeight="657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<sst xmlns="http://schemas.openxmlformats.org/spreadsheetml/2006/main" count="136" uniqueCount="121">
  <si>
    <t>RECEITAS</t>
  </si>
  <si>
    <t>RUBRICA</t>
  </si>
  <si>
    <t>TOTAL</t>
  </si>
  <si>
    <t>CONTRIBUIÇÃO DE ASSOCIADOS</t>
  </si>
  <si>
    <t>CONTRIBUIÇÃO DE PESSOAS FISICAS</t>
  </si>
  <si>
    <t>DOAÇÕES DE PES.JURID. - UNIMED</t>
  </si>
  <si>
    <t>DOAÇOES DE PES. JURID.  RENASCER</t>
  </si>
  <si>
    <t>DOAÇÕES DE PADRINHOS</t>
  </si>
  <si>
    <t>ARRECADAÇÃO DO BRECHÓ</t>
  </si>
  <si>
    <t>ARRECADAÇÃO EM EVENTOS</t>
  </si>
  <si>
    <t>DOAÇÕES (RECEBIDAS) DE ALIMENTOS</t>
  </si>
  <si>
    <t>VENDA DE PRODUTOS (CAMISETAS)</t>
  </si>
  <si>
    <t>TOTAL DAS RECEITAS</t>
  </si>
  <si>
    <t>DESPESAS</t>
  </si>
  <si>
    <t>ASSISTENCIA À CRIANÇA E FAMILIA</t>
  </si>
  <si>
    <t xml:space="preserve">          MOTORISTA</t>
  </si>
  <si>
    <t xml:space="preserve">          COMBUSTIVEL</t>
  </si>
  <si>
    <t xml:space="preserve">      SUB-TOTAL</t>
  </si>
  <si>
    <t>DESPESAS ADMINISTRATIVAS</t>
  </si>
  <si>
    <t xml:space="preserve">             ASSISTENCIA CONTABIL</t>
  </si>
  <si>
    <t xml:space="preserve">             TELEFONE</t>
  </si>
  <si>
    <t xml:space="preserve">             MAT. LIMPESA</t>
  </si>
  <si>
    <t xml:space="preserve">             DIVERSAS</t>
  </si>
  <si>
    <t xml:space="preserve">             TRANSPORTE (TAXI)</t>
  </si>
  <si>
    <t xml:space="preserve">             FAXINA DA SEDE</t>
  </si>
  <si>
    <t xml:space="preserve">             MAT. DIVERSOS</t>
  </si>
  <si>
    <t xml:space="preserve">              CORREIOS</t>
  </si>
  <si>
    <t xml:space="preserve">             LANCHES FUNC. E VOLUNT.</t>
  </si>
  <si>
    <t xml:space="preserve">            ORGANIZAÇÃO DE EVENTOS, ETC</t>
  </si>
  <si>
    <t xml:space="preserve">            SUB-TOTAL</t>
  </si>
  <si>
    <t>DESPESAS COM PESSOAL</t>
  </si>
  <si>
    <t xml:space="preserve">               INSS</t>
  </si>
  <si>
    <t xml:space="preserve">               FGTS</t>
  </si>
  <si>
    <t xml:space="preserve">              PIS </t>
  </si>
  <si>
    <t xml:space="preserve">              OUTRAS DESPESAS</t>
  </si>
  <si>
    <t xml:space="preserve">          SUB-TOTAL</t>
  </si>
  <si>
    <t>DESPESAS FINANCEIRAS</t>
  </si>
  <si>
    <t>TOTAL DAS DESPESAS</t>
  </si>
  <si>
    <t>JAN</t>
  </si>
  <si>
    <t>FEV</t>
  </si>
  <si>
    <t>MAR</t>
  </si>
  <si>
    <t xml:space="preserve">            AQUISIÇÃO DE REMEDIOS E EQUIPAMENTOS</t>
  </si>
  <si>
    <t xml:space="preserve">            PASSAGENS P/ MÃES PARTICIPAREM CURSOS</t>
  </si>
  <si>
    <t xml:space="preserve">            FRETES P/  LEVAR DOAÇÕES ÀS FAMILIAS           </t>
  </si>
  <si>
    <t xml:space="preserve">             MANUTENÇÃO DE EQUIPAMENTOS </t>
  </si>
  <si>
    <t xml:space="preserve">            CONTRIBUIÇÕES P/ OUTRAS ENTIDADES</t>
  </si>
  <si>
    <t xml:space="preserve">            HOSPEDAGEM E MANUTENÇÃO DO SITE</t>
  </si>
  <si>
    <t xml:space="preserve">            DIVERSOS                          </t>
  </si>
  <si>
    <t xml:space="preserve">         PEDAGIO E ESTACIONAMENTO</t>
  </si>
  <si>
    <t xml:space="preserve">              TICKET REFEIÇÃO</t>
  </si>
  <si>
    <t xml:space="preserve">            CONFECÇÃO E DIAGRAMAÇÃO DO BOLETIM </t>
  </si>
  <si>
    <t>DOAÇÃO NÃO IDENTIFICADA</t>
  </si>
  <si>
    <t xml:space="preserve">            AQUISIÇÃO DE ALIMENTOS - CESTA BASICA</t>
  </si>
  <si>
    <t xml:space="preserve">          VISITA DOMICILIAR</t>
  </si>
  <si>
    <t xml:space="preserve">          MANUTENÇÃO DO AUTOMOVEL</t>
  </si>
  <si>
    <t xml:space="preserve">          FILMES E REVELAÇÕES</t>
  </si>
  <si>
    <t>VISITA DOMICILIAR (PROJETO UNIMED)</t>
  </si>
  <si>
    <t xml:space="preserve">              VALE TRANSPORTE</t>
  </si>
  <si>
    <t xml:space="preserve">              13º SALARIO</t>
  </si>
  <si>
    <t xml:space="preserve">              SALARIOS</t>
  </si>
  <si>
    <t xml:space="preserve"> RUBRICA</t>
  </si>
  <si>
    <t>JAN.</t>
  </si>
  <si>
    <t>FEV.</t>
  </si>
  <si>
    <t>MAR.</t>
  </si>
  <si>
    <t>RESUMO:</t>
  </si>
  <si>
    <t xml:space="preserve">                      SUB-TOTAL</t>
  </si>
  <si>
    <t>TOTAL DAS DESPESAS:</t>
  </si>
  <si>
    <t>ABR.</t>
  </si>
  <si>
    <t>MAIO</t>
  </si>
  <si>
    <t>JUN.</t>
  </si>
  <si>
    <t>VENDA DE PRODUTOS DIVERSOS</t>
  </si>
  <si>
    <t>ARRECADAÇÃO P/ COMPRA CONTAINER</t>
  </si>
  <si>
    <r>
      <t xml:space="preserve">                                         </t>
    </r>
    <r>
      <rPr>
        <sz val="14"/>
        <rFont val="Arial"/>
        <family val="2"/>
      </rPr>
      <t xml:space="preserve">         PRESTAÇÃO DE CONTAS - JANEIRO A JUNHO  DE 2009</t>
    </r>
  </si>
  <si>
    <t xml:space="preserve">          SEGURO DE VIDA ASSIST. SOCIAL / MOTORISTA</t>
  </si>
  <si>
    <t xml:space="preserve">            TAXAS MUNICIPAIS</t>
  </si>
  <si>
    <t>DOAÇÕES (RECEBIDAS) DE PRODUTOS DIVERSOS</t>
  </si>
  <si>
    <t>VENDA DE LATAS DE ALUMINIO P/ RECICLAGEM</t>
  </si>
  <si>
    <t>PRODUTOS DIVERSOS REC. EM DOAÇÃO E DISTRIBUIDOS</t>
  </si>
  <si>
    <t>ALIMENTOS REC EM DOAÇÃO E  DISTRIBUIDOS</t>
  </si>
  <si>
    <t xml:space="preserve">       TOTAL </t>
  </si>
  <si>
    <t xml:space="preserve">DISTRIBUIÇÃO DE ALIMENTOS E PRODUTOS REC. DOAÇÃO </t>
  </si>
  <si>
    <t xml:space="preserve">          TOTAL DA ASSISTENCIA A CRIANÇA </t>
  </si>
  <si>
    <r>
      <t xml:space="preserve">                   </t>
    </r>
    <r>
      <rPr>
        <b/>
        <sz val="10"/>
        <rFont val="Arial"/>
        <family val="2"/>
      </rPr>
      <t>DESPESAS</t>
    </r>
  </si>
  <si>
    <r>
      <t xml:space="preserve">                </t>
    </r>
    <r>
      <rPr>
        <b/>
        <sz val="10"/>
        <rFont val="Arial"/>
        <family val="2"/>
      </rPr>
      <t>RECEITAS</t>
    </r>
  </si>
  <si>
    <t>DOAÇÃO PESSOA FISICA</t>
  </si>
  <si>
    <t>DOAÇÃO PESSOA JURIDICA</t>
  </si>
  <si>
    <t>DOAÇÃO DE PADRINHOS</t>
  </si>
  <si>
    <t>VALOR ARRECADADO EM EVENTOS</t>
  </si>
  <si>
    <t>VALOR ARRECADADO NO BRECHO</t>
  </si>
  <si>
    <t xml:space="preserve">VALOR ARRECADADO COM VENDAS DE PRODUTOS DIVERSOS </t>
  </si>
  <si>
    <t>ALIMENTOS RECEBIDOS EM DOAÇÃO</t>
  </si>
  <si>
    <t xml:space="preserve">PRODUTOS RECEBIDOS EM DOAÇÃO </t>
  </si>
  <si>
    <t xml:space="preserve">               TOTAL</t>
  </si>
  <si>
    <t>RECEITA</t>
  </si>
  <si>
    <t>Contribuição de Associados</t>
  </si>
  <si>
    <t>Doações Pessoas Físicas</t>
  </si>
  <si>
    <t>Doações Pessoas Jurídicas</t>
  </si>
  <si>
    <t>Doações Padrinhos</t>
  </si>
  <si>
    <t>Valores Arrecadados em Eventos</t>
  </si>
  <si>
    <t>Valores Arrecadados no Brechó</t>
  </si>
  <si>
    <t>Valores Arrecadados em Vendas de Produtos Diversos</t>
  </si>
  <si>
    <t>Alimentos Recebidos em Doação</t>
  </si>
  <si>
    <t>Produtos Recebidos em Doação</t>
  </si>
  <si>
    <t>Total</t>
  </si>
  <si>
    <t>Assistência à Criança/Família</t>
  </si>
  <si>
    <t>Aquisição de Remédios/Aparelhos</t>
  </si>
  <si>
    <t>Aquisição de Alimentos</t>
  </si>
  <si>
    <t>Passagens para Mães participarem em Cursos</t>
  </si>
  <si>
    <t>Fretes para levar as doações</t>
  </si>
  <si>
    <t>Diversos</t>
  </si>
  <si>
    <t>Visitas Domiciliares (Projeto UNIMED-RIO)</t>
  </si>
  <si>
    <t>Distribuição de Alimentos e Produtos Recebidos em Doação</t>
  </si>
  <si>
    <t>Despesas Administrativas</t>
  </si>
  <si>
    <t>Despesas com Pessoal</t>
  </si>
  <si>
    <t>Despesas Financeiras</t>
  </si>
  <si>
    <t>Total das Despesas</t>
  </si>
  <si>
    <t>Saldo em 30/06/2009</t>
  </si>
  <si>
    <t>Obs.: Nos valores correspondentes a doações em alimentos estão incluídos os correspondentes às cestas doadas pelos padrinhos e madrinhas.</t>
  </si>
  <si>
    <t>PRESTAÇÃO DE CONTAS</t>
  </si>
  <si>
    <t>Período: Julho a Dezembro 2009</t>
  </si>
  <si>
    <t>Saldo em 31/12/2009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</si>
</sst>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71" fontId="0" fillId="0" borderId="14" xfId="53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53" applyNumberFormat="1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86">
      <selection activeCell="A3" sqref="A3:I23"/>
    </sheetView>
  </sheetViews>
  <sheetFormatPr defaultColWidth="9.140625" defaultRowHeight="12.75"/>
  <cols>
    <col min="1" max="1" width="48.7109375" style="0" customWidth="1"/>
    <col min="2" max="2" width="17.00390625" style="21" customWidth="1"/>
    <col min="3" max="3" width="9.8515625" style="1" customWidth="1"/>
    <col min="4" max="4" width="10.00390625" style="0" customWidth="1"/>
    <col min="5" max="5" width="9.7109375" style="0" customWidth="1"/>
    <col min="6" max="6" width="9.28125" style="0" customWidth="1"/>
    <col min="7" max="7" width="9.421875" style="1" customWidth="1"/>
    <col min="8" max="8" width="9.28125" style="0" customWidth="1"/>
    <col min="9" max="9" width="17.28125" style="1" customWidth="1"/>
    <col min="10" max="10" width="11.28125" style="0" customWidth="1"/>
  </cols>
  <sheetData>
    <row r="1" spans="1:10" ht="18">
      <c r="A1" t="s">
        <v>72</v>
      </c>
      <c r="D1" s="1"/>
      <c r="E1" s="1"/>
      <c r="F1" s="1"/>
      <c r="H1" s="1"/>
      <c r="J1" s="1"/>
    </row>
    <row r="2" spans="4:10" ht="13.5" thickBot="1">
      <c r="D2" s="1"/>
      <c r="E2" s="1"/>
      <c r="F2" s="1"/>
      <c r="H2" s="1"/>
      <c r="J2" s="1"/>
    </row>
    <row r="3" spans="1:10" ht="14.25" thickBot="1" thickTop="1">
      <c r="A3" s="16" t="s">
        <v>13</v>
      </c>
      <c r="B3" s="22" t="s">
        <v>60</v>
      </c>
      <c r="C3" s="19" t="s">
        <v>61</v>
      </c>
      <c r="D3" s="19" t="s">
        <v>62</v>
      </c>
      <c r="E3" s="19" t="s">
        <v>63</v>
      </c>
      <c r="F3" s="19" t="s">
        <v>67</v>
      </c>
      <c r="G3" s="19" t="s">
        <v>68</v>
      </c>
      <c r="H3" s="19" t="s">
        <v>69</v>
      </c>
      <c r="I3" s="20" t="s">
        <v>2</v>
      </c>
      <c r="J3" s="1"/>
    </row>
    <row r="4" spans="1:10" ht="14.25" thickBot="1" thickTop="1">
      <c r="A4" s="17" t="s">
        <v>14</v>
      </c>
      <c r="B4" s="22"/>
      <c r="C4" s="3"/>
      <c r="D4" s="3"/>
      <c r="E4" s="3"/>
      <c r="F4" s="3"/>
      <c r="G4" s="3"/>
      <c r="H4" s="3"/>
      <c r="I4" s="4"/>
      <c r="J4" s="1"/>
    </row>
    <row r="5" spans="1:10" ht="13.5" thickTop="1">
      <c r="A5" s="5" t="s">
        <v>41</v>
      </c>
      <c r="B5" s="21">
        <v>3104010001</v>
      </c>
      <c r="C5" s="1">
        <v>419.71</v>
      </c>
      <c r="D5" s="1">
        <v>657.01</v>
      </c>
      <c r="E5" s="1">
        <v>1195</v>
      </c>
      <c r="F5" s="1">
        <v>155.92</v>
      </c>
      <c r="H5" s="1">
        <v>40</v>
      </c>
      <c r="I5" s="1">
        <f>SUM(C5:H5)</f>
        <v>2467.6400000000003</v>
      </c>
      <c r="J5" s="1"/>
    </row>
    <row r="6" spans="1:10" ht="12.75">
      <c r="A6" s="5" t="s">
        <v>52</v>
      </c>
      <c r="B6" s="21">
        <v>3101010002</v>
      </c>
      <c r="C6" s="1">
        <v>1587.07</v>
      </c>
      <c r="D6" s="1">
        <v>1670.84</v>
      </c>
      <c r="E6" s="1">
        <v>2703.63</v>
      </c>
      <c r="F6" s="1">
        <v>1298.85</v>
      </c>
      <c r="G6" s="1">
        <v>1451.42</v>
      </c>
      <c r="H6" s="1">
        <v>748.69</v>
      </c>
      <c r="I6" s="1">
        <f>SUM(C6:H6)</f>
        <v>9460.5</v>
      </c>
      <c r="J6" s="1"/>
    </row>
    <row r="7" spans="1:10" ht="12.75">
      <c r="A7" s="5" t="s">
        <v>42</v>
      </c>
      <c r="B7" s="21">
        <v>3101010003</v>
      </c>
      <c r="C7" s="1">
        <v>122</v>
      </c>
      <c r="D7" s="1">
        <v>412.15</v>
      </c>
      <c r="E7" s="1">
        <v>429</v>
      </c>
      <c r="F7" s="1">
        <v>328</v>
      </c>
      <c r="G7" s="1">
        <v>376.3</v>
      </c>
      <c r="H7" s="1">
        <v>495.2</v>
      </c>
      <c r="I7" s="1">
        <f>SUM(C7:H7)</f>
        <v>2162.65</v>
      </c>
      <c r="J7" s="1"/>
    </row>
    <row r="8" spans="1:10" ht="12.75">
      <c r="A8" s="5" t="s">
        <v>43</v>
      </c>
      <c r="B8" s="21">
        <v>3104010004</v>
      </c>
      <c r="C8" s="1">
        <v>240</v>
      </c>
      <c r="D8" s="1">
        <v>280</v>
      </c>
      <c r="E8" s="1">
        <v>280</v>
      </c>
      <c r="F8" s="1">
        <v>580</v>
      </c>
      <c r="G8" s="1">
        <v>600</v>
      </c>
      <c r="H8" s="1">
        <v>360</v>
      </c>
      <c r="I8" s="1">
        <f>SUM(C8:H8)</f>
        <v>2340</v>
      </c>
      <c r="J8" s="1"/>
    </row>
    <row r="9" spans="1:10" ht="12.75">
      <c r="A9" s="5" t="s">
        <v>47</v>
      </c>
      <c r="B9" s="21">
        <v>3104010005</v>
      </c>
      <c r="C9" s="1">
        <v>11.5</v>
      </c>
      <c r="D9" s="1">
        <v>880</v>
      </c>
      <c r="E9" s="1"/>
      <c r="F9" s="1">
        <v>5</v>
      </c>
      <c r="G9" s="1">
        <v>5.5</v>
      </c>
      <c r="H9" s="1"/>
      <c r="I9" s="1">
        <f>SUM(C9:H9)</f>
        <v>902</v>
      </c>
      <c r="J9" s="1"/>
    </row>
    <row r="10" spans="1:10" ht="12.75">
      <c r="A10" s="5" t="s">
        <v>56</v>
      </c>
      <c r="D10" s="1"/>
      <c r="E10" s="1"/>
      <c r="F10" s="1"/>
      <c r="H10" s="1"/>
      <c r="J10" s="1"/>
    </row>
    <row r="11" spans="1:10" ht="12.75">
      <c r="A11" s="5" t="s">
        <v>15</v>
      </c>
      <c r="B11" s="21">
        <v>3104020002</v>
      </c>
      <c r="C11" s="1">
        <v>726</v>
      </c>
      <c r="D11" s="1">
        <v>726</v>
      </c>
      <c r="E11" s="1">
        <v>792</v>
      </c>
      <c r="F11" s="1">
        <v>1122</v>
      </c>
      <c r="G11" s="1">
        <v>792</v>
      </c>
      <c r="H11" s="1">
        <v>627</v>
      </c>
      <c r="I11" s="1">
        <f aca="true" t="shared" si="0" ref="I11:I20">SUM(C11:H11)</f>
        <v>4785</v>
      </c>
      <c r="J11" s="1"/>
    </row>
    <row r="12" spans="1:10" ht="12.75">
      <c r="A12" s="5" t="s">
        <v>16</v>
      </c>
      <c r="B12" s="21">
        <v>3103020003</v>
      </c>
      <c r="C12" s="1">
        <v>616.24</v>
      </c>
      <c r="D12" s="1">
        <v>589.08</v>
      </c>
      <c r="E12" s="1">
        <v>584.68</v>
      </c>
      <c r="F12" s="1">
        <v>687</v>
      </c>
      <c r="G12" s="1">
        <v>507.21</v>
      </c>
      <c r="H12" s="1">
        <v>417.47</v>
      </c>
      <c r="I12" s="1">
        <f t="shared" si="0"/>
        <v>3401.6800000000003</v>
      </c>
      <c r="J12" s="1"/>
    </row>
    <row r="13" spans="1:10" ht="12.75">
      <c r="A13" s="5" t="s">
        <v>54</v>
      </c>
      <c r="B13" s="21">
        <v>3103020006</v>
      </c>
      <c r="C13" s="1">
        <v>319.59</v>
      </c>
      <c r="D13" s="1">
        <v>314</v>
      </c>
      <c r="E13" s="1">
        <v>321.5</v>
      </c>
      <c r="F13" s="1">
        <v>342.9</v>
      </c>
      <c r="G13" s="1">
        <v>315.4</v>
      </c>
      <c r="H13" s="1">
        <v>205.2</v>
      </c>
      <c r="I13" s="1">
        <f t="shared" si="0"/>
        <v>1818.59</v>
      </c>
      <c r="J13" s="1"/>
    </row>
    <row r="14" spans="1:10" ht="12.75">
      <c r="A14" s="5" t="s">
        <v>53</v>
      </c>
      <c r="B14" s="21">
        <v>3103020005</v>
      </c>
      <c r="C14" s="1">
        <v>61</v>
      </c>
      <c r="D14" s="1">
        <v>40</v>
      </c>
      <c r="E14" s="1">
        <v>60</v>
      </c>
      <c r="F14" s="1">
        <v>80</v>
      </c>
      <c r="G14" s="1">
        <v>60</v>
      </c>
      <c r="H14" s="1">
        <v>80</v>
      </c>
      <c r="I14" s="1">
        <f t="shared" si="0"/>
        <v>381</v>
      </c>
      <c r="J14" s="1"/>
    </row>
    <row r="15" spans="1:10" ht="12.75">
      <c r="A15" t="s">
        <v>73</v>
      </c>
      <c r="B15" s="21">
        <v>3101020007</v>
      </c>
      <c r="C15" s="1">
        <v>26.34</v>
      </c>
      <c r="D15" s="1">
        <v>26.34</v>
      </c>
      <c r="E15" s="1">
        <v>48.68</v>
      </c>
      <c r="F15" s="1">
        <v>55.88</v>
      </c>
      <c r="G15" s="1">
        <v>55.88</v>
      </c>
      <c r="H15" s="1">
        <v>29.54</v>
      </c>
      <c r="I15" s="1">
        <f t="shared" si="0"/>
        <v>242.66</v>
      </c>
      <c r="J15" s="1"/>
    </row>
    <row r="16" spans="1:10" ht="12.75">
      <c r="A16" s="5" t="s">
        <v>55</v>
      </c>
      <c r="B16" s="21">
        <v>3104020004</v>
      </c>
      <c r="C16" s="1">
        <v>8.99</v>
      </c>
      <c r="D16" s="1">
        <v>20</v>
      </c>
      <c r="E16" s="1">
        <v>45.14</v>
      </c>
      <c r="F16" s="1">
        <v>152</v>
      </c>
      <c r="H16" s="1">
        <v>118</v>
      </c>
      <c r="I16" s="1">
        <f t="shared" si="0"/>
        <v>344.13</v>
      </c>
      <c r="J16" s="1"/>
    </row>
    <row r="17" spans="1:10" ht="13.5" thickBot="1">
      <c r="A17" s="5" t="s">
        <v>48</v>
      </c>
      <c r="B17" s="21">
        <v>3104020007</v>
      </c>
      <c r="C17" s="1">
        <v>13.4</v>
      </c>
      <c r="D17" s="1">
        <v>18.1</v>
      </c>
      <c r="E17" s="1">
        <v>11.55</v>
      </c>
      <c r="F17" s="1">
        <v>15.4</v>
      </c>
      <c r="G17" s="1">
        <v>7.65</v>
      </c>
      <c r="H17" s="1"/>
      <c r="I17" s="1">
        <f t="shared" si="0"/>
        <v>66.1</v>
      </c>
      <c r="J17" s="1"/>
    </row>
    <row r="18" spans="1:10" ht="14.25" thickBot="1" thickTop="1">
      <c r="A18" s="6" t="s">
        <v>17</v>
      </c>
      <c r="B18" s="23"/>
      <c r="C18" s="7">
        <f aca="true" t="shared" si="1" ref="C18:H18">SUM(C5:C17)</f>
        <v>4151.839999999999</v>
      </c>
      <c r="D18" s="7">
        <f t="shared" si="1"/>
        <v>5633.52</v>
      </c>
      <c r="E18" s="7">
        <f t="shared" si="1"/>
        <v>6471.180000000001</v>
      </c>
      <c r="F18" s="7">
        <f t="shared" si="1"/>
        <v>4822.95</v>
      </c>
      <c r="G18" s="7">
        <f t="shared" si="1"/>
        <v>4171.36</v>
      </c>
      <c r="H18" s="7">
        <f t="shared" si="1"/>
        <v>3121.1000000000004</v>
      </c>
      <c r="I18" s="8">
        <f t="shared" si="0"/>
        <v>28371.950000000004</v>
      </c>
      <c r="J18" s="9">
        <f>SUM(I5:I17)</f>
        <v>28371.95</v>
      </c>
    </row>
    <row r="19" spans="1:10" ht="13.5" thickTop="1">
      <c r="A19" s="5" t="s">
        <v>78</v>
      </c>
      <c r="B19" s="31">
        <v>1103010002</v>
      </c>
      <c r="C19" s="14">
        <v>6991.95</v>
      </c>
      <c r="D19" s="14">
        <v>6327.47</v>
      </c>
      <c r="E19" s="14">
        <v>6464.32</v>
      </c>
      <c r="F19" s="14">
        <v>6727.49</v>
      </c>
      <c r="G19" s="14">
        <v>5208.34</v>
      </c>
      <c r="H19" s="14">
        <v>6347.63</v>
      </c>
      <c r="I19" s="14">
        <f t="shared" si="0"/>
        <v>38067.2</v>
      </c>
      <c r="J19" s="15"/>
    </row>
    <row r="20" spans="1:10" ht="13.5" thickBot="1">
      <c r="A20" s="5" t="s">
        <v>77</v>
      </c>
      <c r="B20" s="31">
        <v>1103010004</v>
      </c>
      <c r="C20" s="14">
        <v>1498.2</v>
      </c>
      <c r="D20" s="14">
        <v>2850.4</v>
      </c>
      <c r="E20" s="14">
        <v>4254.7</v>
      </c>
      <c r="F20" s="14">
        <v>2445</v>
      </c>
      <c r="G20" s="14">
        <v>3262.4</v>
      </c>
      <c r="H20" s="14">
        <v>1265</v>
      </c>
      <c r="I20" s="14">
        <f t="shared" si="0"/>
        <v>15575.699999999999</v>
      </c>
      <c r="J20" s="15"/>
    </row>
    <row r="21" spans="1:10" ht="14.25" thickBot="1" thickTop="1">
      <c r="A21" s="18" t="s">
        <v>79</v>
      </c>
      <c r="B21" s="29"/>
      <c r="C21" s="32">
        <f aca="true" t="shared" si="2" ref="C21:I21">SUM(C18:C20)</f>
        <v>12641.99</v>
      </c>
      <c r="D21" s="32">
        <f t="shared" si="2"/>
        <v>14811.390000000001</v>
      </c>
      <c r="E21" s="32">
        <f t="shared" si="2"/>
        <v>17190.2</v>
      </c>
      <c r="F21" s="32">
        <f t="shared" si="2"/>
        <v>13995.439999999999</v>
      </c>
      <c r="G21" s="32">
        <f t="shared" si="2"/>
        <v>12642.1</v>
      </c>
      <c r="H21" s="32">
        <f t="shared" si="2"/>
        <v>10733.73</v>
      </c>
      <c r="I21" s="30">
        <f t="shared" si="2"/>
        <v>82014.84999999999</v>
      </c>
      <c r="J21" s="15">
        <f>SUM(C21:H21)</f>
        <v>82014.85</v>
      </c>
    </row>
    <row r="22" spans="1:10" ht="14.25" thickBot="1" thickTop="1">
      <c r="A22" s="5"/>
      <c r="B22" s="24"/>
      <c r="C22" s="14"/>
      <c r="D22" s="14"/>
      <c r="E22" s="14"/>
      <c r="F22" s="14"/>
      <c r="G22" s="14"/>
      <c r="H22" s="14"/>
      <c r="I22" s="14"/>
      <c r="J22" s="15"/>
    </row>
    <row r="23" spans="1:10" ht="14.25" thickBot="1" thickTop="1">
      <c r="A23" s="18" t="s">
        <v>18</v>
      </c>
      <c r="B23" s="23"/>
      <c r="C23" s="7"/>
      <c r="D23" s="7"/>
      <c r="E23" s="7"/>
      <c r="F23" s="7"/>
      <c r="G23" s="7"/>
      <c r="H23" s="7"/>
      <c r="I23" s="8"/>
      <c r="J23" s="1"/>
    </row>
    <row r="24" spans="1:10" ht="13.5" thickTop="1">
      <c r="A24" s="5" t="s">
        <v>19</v>
      </c>
      <c r="B24" s="21">
        <v>3101010003</v>
      </c>
      <c r="C24" s="1">
        <v>415</v>
      </c>
      <c r="D24" s="1">
        <v>465</v>
      </c>
      <c r="E24" s="1">
        <v>465</v>
      </c>
      <c r="F24" s="1">
        <v>465</v>
      </c>
      <c r="G24" s="1">
        <v>465</v>
      </c>
      <c r="H24" s="1"/>
      <c r="I24" s="1">
        <f>SUM(C24:H24)</f>
        <v>2275</v>
      </c>
      <c r="J24" s="1"/>
    </row>
    <row r="25" spans="1:10" ht="12.75">
      <c r="A25" s="5" t="s">
        <v>20</v>
      </c>
      <c r="B25" s="21">
        <v>3101030003</v>
      </c>
      <c r="C25" s="1">
        <v>1504.15</v>
      </c>
      <c r="D25" s="1">
        <v>159.69</v>
      </c>
      <c r="E25" s="1">
        <v>975.37</v>
      </c>
      <c r="F25" s="1">
        <v>277.74</v>
      </c>
      <c r="G25" s="1">
        <v>324.51</v>
      </c>
      <c r="H25" s="1">
        <v>1168.1</v>
      </c>
      <c r="I25" s="1">
        <f aca="true" t="shared" si="3" ref="I25:I34">SUM(C25:H25)</f>
        <v>4409.5599999999995</v>
      </c>
      <c r="J25" s="1"/>
    </row>
    <row r="26" spans="1:10" ht="12.75">
      <c r="A26" s="5" t="s">
        <v>21</v>
      </c>
      <c r="B26" s="21">
        <v>3101030013</v>
      </c>
      <c r="C26" s="1">
        <v>12.57</v>
      </c>
      <c r="D26" s="1"/>
      <c r="E26" s="1"/>
      <c r="F26" s="1">
        <v>35.65</v>
      </c>
      <c r="G26" s="1">
        <v>31.83</v>
      </c>
      <c r="H26" s="1">
        <v>55.33</v>
      </c>
      <c r="I26" s="1">
        <f t="shared" si="3"/>
        <v>135.38</v>
      </c>
      <c r="J26" s="1"/>
    </row>
    <row r="27" spans="1:10" ht="12.75">
      <c r="A27" s="5" t="s">
        <v>22</v>
      </c>
      <c r="B27" s="21">
        <v>3101030015</v>
      </c>
      <c r="C27" s="1">
        <v>523.9</v>
      </c>
      <c r="D27" s="1"/>
      <c r="E27" s="1"/>
      <c r="F27" s="1">
        <v>103.64</v>
      </c>
      <c r="H27" s="1"/>
      <c r="I27" s="1">
        <f t="shared" si="3"/>
        <v>627.54</v>
      </c>
      <c r="J27" s="1"/>
    </row>
    <row r="28" spans="1:10" ht="12.75">
      <c r="A28" s="5" t="s">
        <v>23</v>
      </c>
      <c r="B28" s="21">
        <v>3101030016</v>
      </c>
      <c r="C28" s="1">
        <v>16.8</v>
      </c>
      <c r="D28" s="1"/>
      <c r="E28" s="1"/>
      <c r="F28" s="1">
        <v>63.5</v>
      </c>
      <c r="H28" s="1">
        <v>45</v>
      </c>
      <c r="I28" s="1">
        <f t="shared" si="3"/>
        <v>125.3</v>
      </c>
      <c r="J28" s="1"/>
    </row>
    <row r="29" spans="1:10" ht="12.75">
      <c r="A29" s="5" t="s">
        <v>44</v>
      </c>
      <c r="B29" s="21">
        <v>3101030017</v>
      </c>
      <c r="C29" s="1">
        <v>139.8</v>
      </c>
      <c r="D29" s="1">
        <v>360</v>
      </c>
      <c r="E29" s="1">
        <v>850</v>
      </c>
      <c r="F29" s="1">
        <v>67</v>
      </c>
      <c r="G29" s="1">
        <v>67</v>
      </c>
      <c r="H29" s="1">
        <v>270</v>
      </c>
      <c r="I29" s="1">
        <f t="shared" si="3"/>
        <v>1753.8</v>
      </c>
      <c r="J29" s="1"/>
    </row>
    <row r="30" spans="1:10" ht="12.75">
      <c r="A30" s="5" t="s">
        <v>24</v>
      </c>
      <c r="B30" s="21">
        <v>3101030018</v>
      </c>
      <c r="D30" s="1">
        <v>60</v>
      </c>
      <c r="E30" s="1">
        <v>30</v>
      </c>
      <c r="F30" s="1">
        <v>60</v>
      </c>
      <c r="G30" s="1">
        <v>30</v>
      </c>
      <c r="H30" s="1">
        <v>225</v>
      </c>
      <c r="I30" s="1">
        <f t="shared" si="3"/>
        <v>405</v>
      </c>
      <c r="J30" s="1"/>
    </row>
    <row r="31" spans="1:10" ht="12.75">
      <c r="A31" s="5" t="s">
        <v>25</v>
      </c>
      <c r="B31" s="21">
        <v>3101030019</v>
      </c>
      <c r="C31" s="1">
        <v>233.91</v>
      </c>
      <c r="D31" s="1">
        <v>78.9</v>
      </c>
      <c r="E31" s="1">
        <v>198.13</v>
      </c>
      <c r="F31" s="1">
        <v>357.22</v>
      </c>
      <c r="G31" s="1">
        <v>607.58</v>
      </c>
      <c r="H31" s="1">
        <v>177.17</v>
      </c>
      <c r="I31" s="1">
        <f t="shared" si="3"/>
        <v>1652.9100000000003</v>
      </c>
      <c r="J31" s="1"/>
    </row>
    <row r="32" spans="1:10" ht="12.75">
      <c r="A32" s="5" t="s">
        <v>26</v>
      </c>
      <c r="B32" s="21">
        <v>3101030023</v>
      </c>
      <c r="C32" s="1">
        <v>71</v>
      </c>
      <c r="D32" s="1">
        <v>1</v>
      </c>
      <c r="E32" s="1">
        <v>955.78</v>
      </c>
      <c r="F32" s="1">
        <v>703.32</v>
      </c>
      <c r="G32" s="1">
        <v>69</v>
      </c>
      <c r="H32" s="1">
        <v>114.7</v>
      </c>
      <c r="I32" s="1">
        <f t="shared" si="3"/>
        <v>1914.8</v>
      </c>
      <c r="J32" s="1"/>
    </row>
    <row r="33" spans="1:10" ht="12.75">
      <c r="A33" s="5" t="s">
        <v>27</v>
      </c>
      <c r="B33" s="21">
        <v>3101030025</v>
      </c>
      <c r="C33" s="1">
        <v>342</v>
      </c>
      <c r="D33" s="1">
        <v>32.5</v>
      </c>
      <c r="E33" s="1"/>
      <c r="F33" s="1">
        <v>96.63</v>
      </c>
      <c r="G33" s="1">
        <v>41</v>
      </c>
      <c r="H33" s="1">
        <v>132.75</v>
      </c>
      <c r="I33" s="1">
        <f t="shared" si="3"/>
        <v>644.88</v>
      </c>
      <c r="J33" s="1"/>
    </row>
    <row r="34" spans="1:10" ht="12.75">
      <c r="A34" s="5" t="s">
        <v>28</v>
      </c>
      <c r="B34" s="21">
        <v>3101050001</v>
      </c>
      <c r="D34" s="1"/>
      <c r="E34" s="1"/>
      <c r="F34" s="1"/>
      <c r="G34" s="1">
        <v>1562</v>
      </c>
      <c r="H34" s="1">
        <v>47</v>
      </c>
      <c r="I34" s="1">
        <f t="shared" si="3"/>
        <v>1609</v>
      </c>
      <c r="J34" s="1"/>
    </row>
    <row r="35" spans="1:10" ht="12.75">
      <c r="A35" s="5" t="s">
        <v>45</v>
      </c>
      <c r="B35" s="21">
        <v>3101030005</v>
      </c>
      <c r="C35" s="1">
        <v>132.93</v>
      </c>
      <c r="D35" s="1"/>
      <c r="E35" s="1"/>
      <c r="F35" s="1"/>
      <c r="H35" s="1"/>
      <c r="I35" s="1">
        <f>SUM(C35:H35)</f>
        <v>132.93</v>
      </c>
      <c r="J35" s="1"/>
    </row>
    <row r="36" spans="1:10" ht="12.75">
      <c r="A36" s="5" t="s">
        <v>46</v>
      </c>
      <c r="B36" s="21">
        <v>3101050003</v>
      </c>
      <c r="C36" s="1">
        <v>75</v>
      </c>
      <c r="D36" s="1"/>
      <c r="E36" s="1"/>
      <c r="F36" s="1">
        <v>75</v>
      </c>
      <c r="H36" s="1"/>
      <c r="I36" s="1">
        <f>SUM(C36:H36)</f>
        <v>150</v>
      </c>
      <c r="J36" s="1"/>
    </row>
    <row r="37" spans="1:10" ht="12.75">
      <c r="A37" s="5" t="s">
        <v>50</v>
      </c>
      <c r="B37" s="21">
        <v>3101050004</v>
      </c>
      <c r="D37" s="1">
        <v>120</v>
      </c>
      <c r="E37" s="1">
        <v>1190</v>
      </c>
      <c r="F37" s="1"/>
      <c r="H37" s="1"/>
      <c r="I37" s="1">
        <f>SUM(C37:H37)</f>
        <v>1310</v>
      </c>
      <c r="J37" s="1"/>
    </row>
    <row r="38" spans="1:10" ht="13.5" thickBot="1">
      <c r="A38" s="5" t="s">
        <v>74</v>
      </c>
      <c r="B38" s="21">
        <v>3103010002</v>
      </c>
      <c r="D38" s="1"/>
      <c r="E38" s="1">
        <v>103.64</v>
      </c>
      <c r="F38" s="1"/>
      <c r="H38" s="1"/>
      <c r="I38" s="1">
        <f>SUM(C38:H38)</f>
        <v>103.64</v>
      </c>
      <c r="J38" s="1"/>
    </row>
    <row r="39" spans="1:10" ht="14.25" thickBot="1" thickTop="1">
      <c r="A39" s="6" t="s">
        <v>29</v>
      </c>
      <c r="B39" s="23"/>
      <c r="C39" s="7">
        <f>SUM(C24:C38)</f>
        <v>3467.06</v>
      </c>
      <c r="D39" s="7">
        <f>SUM(D24:D38)</f>
        <v>1277.0900000000001</v>
      </c>
      <c r="E39" s="7">
        <f>SUM(E24:E37)</f>
        <v>4664.28</v>
      </c>
      <c r="F39" s="7">
        <f>SUM(F24:F37)</f>
        <v>2304.7000000000003</v>
      </c>
      <c r="G39" s="7">
        <f>SUM(G24:G37)</f>
        <v>3197.92</v>
      </c>
      <c r="H39" s="7">
        <f>SUM(H24:H38)</f>
        <v>2235.0499999999997</v>
      </c>
      <c r="I39" s="8">
        <f>SUM(C39:H39)</f>
        <v>17146.100000000002</v>
      </c>
      <c r="J39" s="10"/>
    </row>
    <row r="40" spans="1:10" ht="14.25" thickBot="1" thickTop="1">
      <c r="A40" s="5"/>
      <c r="D40" s="1"/>
      <c r="E40" s="1"/>
      <c r="F40" s="1"/>
      <c r="H40" s="1"/>
      <c r="J40" s="1"/>
    </row>
    <row r="41" spans="1:10" ht="14.25" thickBot="1" thickTop="1">
      <c r="A41" s="2" t="s">
        <v>30</v>
      </c>
      <c r="B41" s="22" t="s">
        <v>1</v>
      </c>
      <c r="C41" s="19"/>
      <c r="D41" s="19"/>
      <c r="E41" s="19"/>
      <c r="F41" s="19"/>
      <c r="G41" s="19"/>
      <c r="H41" s="19"/>
      <c r="I41" s="20"/>
      <c r="J41" s="1"/>
    </row>
    <row r="42" spans="1:10" ht="13.5" thickTop="1">
      <c r="A42" t="s">
        <v>31</v>
      </c>
      <c r="B42" s="21">
        <v>3101020002</v>
      </c>
      <c r="D42" s="1">
        <v>1174.75</v>
      </c>
      <c r="E42" s="1">
        <v>1005.7</v>
      </c>
      <c r="F42" s="1">
        <v>1005.7</v>
      </c>
      <c r="G42" s="1">
        <v>1118.1</v>
      </c>
      <c r="H42" s="1">
        <v>1126.38</v>
      </c>
      <c r="I42" s="1">
        <f>SUM(C42:H42)</f>
        <v>5430.63</v>
      </c>
      <c r="J42" s="1"/>
    </row>
    <row r="43" spans="1:10" ht="12.75">
      <c r="A43" t="s">
        <v>32</v>
      </c>
      <c r="B43" s="21">
        <v>3101020003</v>
      </c>
      <c r="C43" s="1">
        <v>290.66</v>
      </c>
      <c r="D43" s="1"/>
      <c r="E43" s="1">
        <v>248</v>
      </c>
      <c r="F43" s="1">
        <v>248</v>
      </c>
      <c r="G43" s="1">
        <v>275.72</v>
      </c>
      <c r="H43" s="1">
        <v>293.05</v>
      </c>
      <c r="I43" s="1">
        <f>SUM(C43:H43)</f>
        <v>1355.43</v>
      </c>
      <c r="J43" s="1"/>
    </row>
    <row r="44" spans="1:10" ht="12.75">
      <c r="A44" t="s">
        <v>49</v>
      </c>
      <c r="B44" s="21">
        <v>3101020005</v>
      </c>
      <c r="D44" s="1">
        <v>117</v>
      </c>
      <c r="E44" s="1"/>
      <c r="F44" s="1"/>
      <c r="H44" s="1"/>
      <c r="I44" s="1">
        <f>SUM(C44:H44)</f>
        <v>117</v>
      </c>
      <c r="J44" s="1"/>
    </row>
    <row r="45" spans="1:10" ht="12.75">
      <c r="A45" t="s">
        <v>33</v>
      </c>
      <c r="B45" s="21">
        <v>3101020009</v>
      </c>
      <c r="D45" s="1"/>
      <c r="E45" s="1">
        <v>42.99</v>
      </c>
      <c r="F45" s="1">
        <v>42.45</v>
      </c>
      <c r="G45" s="1">
        <v>46.28</v>
      </c>
      <c r="H45" s="1">
        <v>46.53</v>
      </c>
      <c r="I45" s="1">
        <f>SUM(C45:H45)</f>
        <v>178.25</v>
      </c>
      <c r="J45" s="1"/>
    </row>
    <row r="46" spans="1:10" ht="12.75">
      <c r="A46" t="s">
        <v>57</v>
      </c>
      <c r="B46" s="21">
        <v>3101020010</v>
      </c>
      <c r="C46" s="1">
        <v>331.2</v>
      </c>
      <c r="D46" s="1">
        <v>370.7</v>
      </c>
      <c r="E46" s="1">
        <v>320.15</v>
      </c>
      <c r="F46" s="1">
        <v>393</v>
      </c>
      <c r="G46" s="1">
        <v>412.65</v>
      </c>
      <c r="H46" s="1">
        <v>451.95</v>
      </c>
      <c r="I46" s="1">
        <f>SUM(C46:H46)</f>
        <v>2279.6499999999996</v>
      </c>
      <c r="J46" s="1"/>
    </row>
    <row r="47" spans="1:10" ht="12.75">
      <c r="A47" t="s">
        <v>58</v>
      </c>
      <c r="B47" s="21">
        <v>3101020006</v>
      </c>
      <c r="D47" s="1"/>
      <c r="E47" s="1"/>
      <c r="F47" s="1"/>
      <c r="H47" s="1"/>
      <c r="J47" s="1"/>
    </row>
    <row r="48" spans="1:10" ht="12.75">
      <c r="A48" t="s">
        <v>59</v>
      </c>
      <c r="B48" s="21">
        <v>3101010011</v>
      </c>
      <c r="D48" s="1">
        <v>2996</v>
      </c>
      <c r="E48" s="1">
        <v>3139.3</v>
      </c>
      <c r="F48" s="1">
        <v>2979.36</v>
      </c>
      <c r="G48" s="1">
        <v>3443.92</v>
      </c>
      <c r="H48" s="1">
        <v>3461.68</v>
      </c>
      <c r="I48" s="1">
        <f>SUM(C48:H48)</f>
        <v>16020.26</v>
      </c>
      <c r="J48" s="1"/>
    </row>
    <row r="49" spans="1:10" ht="13.5" thickBot="1">
      <c r="A49" t="s">
        <v>34</v>
      </c>
      <c r="B49" s="21">
        <v>3101020004</v>
      </c>
      <c r="D49" s="1"/>
      <c r="E49" s="1">
        <v>95</v>
      </c>
      <c r="F49" s="1">
        <v>95</v>
      </c>
      <c r="G49" s="1">
        <v>95</v>
      </c>
      <c r="H49" s="1">
        <v>95</v>
      </c>
      <c r="I49" s="1">
        <f>SUM(C49:H49)</f>
        <v>380</v>
      </c>
      <c r="J49" s="1"/>
    </row>
    <row r="50" spans="1:10" ht="14.25" thickBot="1" thickTop="1">
      <c r="A50" s="11" t="s">
        <v>35</v>
      </c>
      <c r="B50" s="25"/>
      <c r="C50" s="13">
        <f>SUM(C42:C49)</f>
        <v>621.86</v>
      </c>
      <c r="D50" s="13">
        <f>+SUM(D42:D49)</f>
        <v>4658.45</v>
      </c>
      <c r="E50" s="12">
        <f>SUM(E42:E49)</f>
        <v>4851.14</v>
      </c>
      <c r="F50" s="12">
        <f>+SUM(F42:F49)</f>
        <v>4763.51</v>
      </c>
      <c r="G50" s="13">
        <f>SUM(G42:G49)</f>
        <v>5391.67</v>
      </c>
      <c r="H50" s="12">
        <f>SUM(H42:H49)</f>
        <v>5474.59</v>
      </c>
      <c r="I50" s="28">
        <f>SUM(C50:H50)</f>
        <v>25761.22</v>
      </c>
      <c r="J50" s="10"/>
    </row>
    <row r="51" spans="4:10" ht="14.25" thickBot="1" thickTop="1">
      <c r="D51" s="1"/>
      <c r="E51" s="1"/>
      <c r="F51" s="1"/>
      <c r="H51" s="1"/>
      <c r="J51" s="1"/>
    </row>
    <row r="52" spans="1:10" ht="14.25" thickBot="1" thickTop="1">
      <c r="A52" s="2" t="s">
        <v>36</v>
      </c>
      <c r="B52" s="26">
        <v>3102010002</v>
      </c>
      <c r="C52" s="3">
        <v>167.8</v>
      </c>
      <c r="D52" s="3">
        <v>139.8</v>
      </c>
      <c r="E52" s="3">
        <v>138</v>
      </c>
      <c r="F52" s="3">
        <v>138.7</v>
      </c>
      <c r="G52" s="3">
        <v>138.7</v>
      </c>
      <c r="H52" s="3">
        <v>152.4</v>
      </c>
      <c r="I52" s="4">
        <f>SUM(C52:H52)</f>
        <v>875.4</v>
      </c>
      <c r="J52" s="1"/>
    </row>
    <row r="53" spans="4:10" ht="14.25" thickBot="1" thickTop="1">
      <c r="D53" s="1"/>
      <c r="E53" s="1"/>
      <c r="F53" s="1"/>
      <c r="H53" s="1"/>
      <c r="J53" s="1"/>
    </row>
    <row r="54" spans="1:10" ht="14.25" thickBot="1" thickTop="1">
      <c r="A54" s="2" t="s">
        <v>37</v>
      </c>
      <c r="B54" s="26"/>
      <c r="C54" s="3">
        <f aca="true" t="shared" si="4" ref="C54:H54">SUM(C21+C39+C50+C52)</f>
        <v>16898.71</v>
      </c>
      <c r="D54" s="3">
        <f t="shared" si="4"/>
        <v>20886.73</v>
      </c>
      <c r="E54" s="3">
        <f t="shared" si="4"/>
        <v>26843.62</v>
      </c>
      <c r="F54" s="3">
        <f t="shared" si="4"/>
        <v>21202.350000000002</v>
      </c>
      <c r="G54" s="3">
        <f t="shared" si="4"/>
        <v>21370.390000000003</v>
      </c>
      <c r="H54" s="3">
        <f t="shared" si="4"/>
        <v>18595.77</v>
      </c>
      <c r="I54" s="4">
        <f>SUM(C54:H54)</f>
        <v>125797.57</v>
      </c>
      <c r="J54" s="9">
        <f>SUM(I21+I39+I50+I52)</f>
        <v>125797.56999999999</v>
      </c>
    </row>
    <row r="55" ht="13.5" thickTop="1"/>
    <row r="56" ht="13.5" thickBot="1"/>
    <row r="57" spans="1:10" ht="14.25" thickBot="1" thickTop="1">
      <c r="A57" s="2" t="s">
        <v>0</v>
      </c>
      <c r="B57" s="26" t="s">
        <v>1</v>
      </c>
      <c r="C57" s="3" t="s">
        <v>38</v>
      </c>
      <c r="D57" s="3" t="s">
        <v>39</v>
      </c>
      <c r="E57" s="3" t="s">
        <v>40</v>
      </c>
      <c r="F57" s="3"/>
      <c r="G57" s="3"/>
      <c r="H57" s="3"/>
      <c r="I57" s="3" t="s">
        <v>2</v>
      </c>
      <c r="J57" s="4"/>
    </row>
    <row r="58" spans="4:10" ht="13.5" thickTop="1">
      <c r="D58" s="1"/>
      <c r="E58" s="1"/>
      <c r="F58" s="1"/>
      <c r="H58" s="1"/>
      <c r="J58" s="1"/>
    </row>
    <row r="59" spans="1:10" ht="12.75">
      <c r="A59" t="s">
        <v>3</v>
      </c>
      <c r="B59" s="21">
        <v>4101010001</v>
      </c>
      <c r="C59" s="1">
        <v>4715</v>
      </c>
      <c r="D59" s="1">
        <v>2415</v>
      </c>
      <c r="E59" s="1">
        <v>2780</v>
      </c>
      <c r="F59" s="1">
        <v>2510.07</v>
      </c>
      <c r="G59" s="1">
        <v>2780</v>
      </c>
      <c r="H59" s="1">
        <v>3180</v>
      </c>
      <c r="I59" s="1">
        <f>SUM(C59:H59)</f>
        <v>18380.07</v>
      </c>
      <c r="J59" s="1"/>
    </row>
    <row r="60" spans="1:10" ht="12.75">
      <c r="A60" t="s">
        <v>4</v>
      </c>
      <c r="B60" s="21">
        <v>4102010003</v>
      </c>
      <c r="C60" s="1">
        <v>7</v>
      </c>
      <c r="D60" s="1">
        <v>700</v>
      </c>
      <c r="E60" s="1">
        <v>1150</v>
      </c>
      <c r="F60" s="1">
        <v>595</v>
      </c>
      <c r="G60" s="1">
        <v>772.5</v>
      </c>
      <c r="H60" s="1">
        <v>952.5</v>
      </c>
      <c r="I60" s="1">
        <f>SUM(C60:H60)</f>
        <v>4177</v>
      </c>
      <c r="J60" s="1"/>
    </row>
    <row r="61" spans="1:10" ht="12.75">
      <c r="A61" t="s">
        <v>5</v>
      </c>
      <c r="B61" s="21">
        <v>4101010002</v>
      </c>
      <c r="C61" s="1">
        <v>3700</v>
      </c>
      <c r="D61" s="1">
        <v>3700</v>
      </c>
      <c r="E61" s="1">
        <v>3700</v>
      </c>
      <c r="F61" s="1">
        <v>3700</v>
      </c>
      <c r="G61" s="1">
        <v>3700</v>
      </c>
      <c r="H61" s="1">
        <v>3700</v>
      </c>
      <c r="I61" s="1">
        <f>SUM(C61:H61)</f>
        <v>22200</v>
      </c>
      <c r="J61" s="1"/>
    </row>
    <row r="62" spans="1:10" ht="12.75">
      <c r="A62" t="s">
        <v>6</v>
      </c>
      <c r="B62" s="21">
        <v>4102010003</v>
      </c>
      <c r="C62" s="1">
        <v>1000</v>
      </c>
      <c r="D62" s="1">
        <v>1000</v>
      </c>
      <c r="E62" s="1">
        <v>1000</v>
      </c>
      <c r="F62" s="1">
        <v>1000</v>
      </c>
      <c r="G62" s="1">
        <v>1000</v>
      </c>
      <c r="H62" s="1"/>
      <c r="I62" s="1">
        <f>SUM(C62:H62)</f>
        <v>5000</v>
      </c>
      <c r="J62" s="1"/>
    </row>
    <row r="63" spans="1:10" ht="12.75">
      <c r="A63" t="s">
        <v>51</v>
      </c>
      <c r="D63" s="1">
        <v>2700</v>
      </c>
      <c r="E63" s="1"/>
      <c r="F63" s="1"/>
      <c r="H63" s="1"/>
      <c r="I63" s="1">
        <v>2700</v>
      </c>
      <c r="J63" s="1"/>
    </row>
    <row r="64" spans="1:10" ht="12.75">
      <c r="A64" t="s">
        <v>7</v>
      </c>
      <c r="B64" s="21">
        <v>4101010004</v>
      </c>
      <c r="C64" s="1">
        <v>100.11</v>
      </c>
      <c r="D64" s="1">
        <v>100.11</v>
      </c>
      <c r="E64" s="1">
        <v>1550</v>
      </c>
      <c r="F64" s="1">
        <v>100.11</v>
      </c>
      <c r="H64" s="1"/>
      <c r="I64" s="1">
        <f aca="true" t="shared" si="5" ref="I64:I73">SUM(C64:H64)</f>
        <v>1850.33</v>
      </c>
      <c r="J64" s="1"/>
    </row>
    <row r="65" spans="1:10" ht="12.75">
      <c r="A65" t="s">
        <v>8</v>
      </c>
      <c r="B65" s="21">
        <v>4101010005</v>
      </c>
      <c r="C65" s="1">
        <v>3239</v>
      </c>
      <c r="D65" s="1">
        <v>2636</v>
      </c>
      <c r="E65" s="1">
        <v>2795</v>
      </c>
      <c r="F65" s="1">
        <v>2949</v>
      </c>
      <c r="G65" s="1">
        <v>2858</v>
      </c>
      <c r="H65" s="1">
        <v>4381</v>
      </c>
      <c r="I65" s="1">
        <f t="shared" si="5"/>
        <v>18858</v>
      </c>
      <c r="J65" s="1"/>
    </row>
    <row r="66" spans="1:10" ht="12.75">
      <c r="A66" t="s">
        <v>9</v>
      </c>
      <c r="B66" s="21">
        <v>4101020001</v>
      </c>
      <c r="D66" s="1"/>
      <c r="E66" s="1"/>
      <c r="F66" s="1"/>
      <c r="G66" s="1">
        <v>843.2</v>
      </c>
      <c r="H66" s="1">
        <v>192</v>
      </c>
      <c r="I66" s="1">
        <f t="shared" si="5"/>
        <v>1035.2</v>
      </c>
      <c r="J66" s="1"/>
    </row>
    <row r="67" spans="1:10" ht="12.75">
      <c r="A67" t="s">
        <v>71</v>
      </c>
      <c r="B67" s="21">
        <v>4101020009</v>
      </c>
      <c r="D67" s="1"/>
      <c r="E67" s="1">
        <v>500</v>
      </c>
      <c r="F67" s="1">
        <v>902</v>
      </c>
      <c r="H67" s="1"/>
      <c r="I67" s="1">
        <f t="shared" si="5"/>
        <v>1402</v>
      </c>
      <c r="J67" s="1"/>
    </row>
    <row r="68" spans="1:10" ht="12.75">
      <c r="A68" t="s">
        <v>11</v>
      </c>
      <c r="B68" s="21">
        <v>4101020004</v>
      </c>
      <c r="C68" s="1">
        <v>20</v>
      </c>
      <c r="D68" s="1">
        <v>10</v>
      </c>
      <c r="E68" s="1">
        <v>30</v>
      </c>
      <c r="F68" s="1"/>
      <c r="H68" s="1">
        <v>8</v>
      </c>
      <c r="I68" s="1">
        <f t="shared" si="5"/>
        <v>68</v>
      </c>
      <c r="J68" s="1"/>
    </row>
    <row r="69" spans="1:10" ht="12.75">
      <c r="A69" t="s">
        <v>70</v>
      </c>
      <c r="B69" s="21">
        <v>4101020003</v>
      </c>
      <c r="D69" s="1"/>
      <c r="E69" s="1">
        <v>50</v>
      </c>
      <c r="F69" s="1"/>
      <c r="G69" s="1">
        <v>135</v>
      </c>
      <c r="H69" s="1">
        <v>144</v>
      </c>
      <c r="I69" s="1">
        <f t="shared" si="5"/>
        <v>329</v>
      </c>
      <c r="J69" s="1"/>
    </row>
    <row r="70" spans="1:10" ht="12.75">
      <c r="A70" t="s">
        <v>76</v>
      </c>
      <c r="B70" s="21">
        <v>4102020006</v>
      </c>
      <c r="C70" s="1">
        <v>22.3</v>
      </c>
      <c r="D70" s="1"/>
      <c r="E70" s="1"/>
      <c r="F70" s="1"/>
      <c r="G70" s="1">
        <v>21</v>
      </c>
      <c r="H70" s="1"/>
      <c r="I70" s="1">
        <f t="shared" si="5"/>
        <v>43.3</v>
      </c>
      <c r="J70" s="1"/>
    </row>
    <row r="71" spans="1:10" ht="12.75">
      <c r="A71" t="s">
        <v>10</v>
      </c>
      <c r="B71" s="21">
        <v>4101010007</v>
      </c>
      <c r="C71" s="1">
        <v>6995</v>
      </c>
      <c r="D71" s="1">
        <v>4409.16</v>
      </c>
      <c r="E71" s="1">
        <v>6203.44</v>
      </c>
      <c r="F71" s="1">
        <v>5308.6</v>
      </c>
      <c r="G71" s="1">
        <v>8728.84</v>
      </c>
      <c r="H71" s="1">
        <v>6852.58</v>
      </c>
      <c r="I71" s="1">
        <f t="shared" si="5"/>
        <v>38497.619999999995</v>
      </c>
      <c r="J71" s="1"/>
    </row>
    <row r="72" spans="1:10" ht="13.5" thickBot="1">
      <c r="A72" t="s">
        <v>75</v>
      </c>
      <c r="B72" s="21">
        <v>4102010008</v>
      </c>
      <c r="C72" s="1">
        <v>1016.2</v>
      </c>
      <c r="D72" s="1">
        <v>5830.7</v>
      </c>
      <c r="E72" s="1">
        <v>3305.4</v>
      </c>
      <c r="F72" s="1">
        <v>1325</v>
      </c>
      <c r="G72" s="1">
        <v>2345</v>
      </c>
      <c r="H72" s="1">
        <v>1170</v>
      </c>
      <c r="I72" s="1">
        <f t="shared" si="5"/>
        <v>14992.3</v>
      </c>
      <c r="J72" s="1"/>
    </row>
    <row r="73" spans="1:10" ht="14.25" thickBot="1" thickTop="1">
      <c r="A73" s="2" t="s">
        <v>12</v>
      </c>
      <c r="B73" s="26"/>
      <c r="C73" s="3">
        <f>SUM(C59:C72)</f>
        <v>20814.61</v>
      </c>
      <c r="D73" s="3">
        <f>SUM(D59:D72)</f>
        <v>23500.97</v>
      </c>
      <c r="E73" s="3">
        <f>SUM(E59:E72)</f>
        <v>23063.84</v>
      </c>
      <c r="F73" s="3">
        <f>SUM(F59:F72)</f>
        <v>18389.78</v>
      </c>
      <c r="G73" s="3">
        <f>+SUM(G59:G72)</f>
        <v>23183.54</v>
      </c>
      <c r="H73" s="3">
        <f>SUM(H59:H72)</f>
        <v>20580.08</v>
      </c>
      <c r="I73" s="3">
        <f t="shared" si="5"/>
        <v>129532.81999999999</v>
      </c>
      <c r="J73" s="4">
        <f>SUM(I59:I72)</f>
        <v>129532.81999999999</v>
      </c>
    </row>
    <row r="74" ht="13.5" thickTop="1"/>
    <row r="77" ht="12.75">
      <c r="A77" t="s">
        <v>64</v>
      </c>
    </row>
    <row r="80" ht="13.5" thickBot="1">
      <c r="A80" t="s">
        <v>82</v>
      </c>
    </row>
    <row r="81" spans="1:3" ht="14.25" thickBot="1" thickTop="1">
      <c r="A81" s="17" t="s">
        <v>14</v>
      </c>
      <c r="B81" s="27"/>
      <c r="C81" s="1" t="s">
        <v>2</v>
      </c>
    </row>
    <row r="82" spans="1:7" ht="14.25" thickBot="1" thickTop="1">
      <c r="A82" s="5" t="s">
        <v>41</v>
      </c>
      <c r="B82" s="4"/>
      <c r="C82" s="1">
        <f>I5</f>
        <v>2467.6400000000003</v>
      </c>
      <c r="G82"/>
    </row>
    <row r="83" spans="1:7" ht="13.5" thickTop="1">
      <c r="A83" s="5" t="s">
        <v>52</v>
      </c>
      <c r="C83" s="1">
        <f>I6</f>
        <v>9460.5</v>
      </c>
      <c r="G83"/>
    </row>
    <row r="84" spans="1:7" ht="12.75">
      <c r="A84" s="5" t="s">
        <v>42</v>
      </c>
      <c r="C84" s="1">
        <f>I7</f>
        <v>2162.65</v>
      </c>
      <c r="G84"/>
    </row>
    <row r="85" spans="1:7" ht="12.75">
      <c r="A85" s="5" t="s">
        <v>43</v>
      </c>
      <c r="C85" s="1">
        <f>I8</f>
        <v>2340</v>
      </c>
      <c r="G85"/>
    </row>
    <row r="86" spans="1:7" ht="13.5" thickBot="1">
      <c r="A86" s="5" t="s">
        <v>47</v>
      </c>
      <c r="C86" s="1">
        <f>I9</f>
        <v>902</v>
      </c>
      <c r="G86"/>
    </row>
    <row r="87" spans="1:7" ht="14.25" thickBot="1" thickTop="1">
      <c r="A87" s="18" t="s">
        <v>65</v>
      </c>
      <c r="B87" s="29"/>
      <c r="C87" s="30">
        <f>SUM(C82:C86)</f>
        <v>17332.79</v>
      </c>
      <c r="G87"/>
    </row>
    <row r="88" spans="1:7" ht="13.5" thickTop="1">
      <c r="A88" s="5" t="s">
        <v>56</v>
      </c>
      <c r="C88" s="1">
        <f>SUM(I11:I17)</f>
        <v>11039.16</v>
      </c>
      <c r="G88"/>
    </row>
    <row r="89" spans="1:7" ht="13.5" thickBot="1">
      <c r="A89" s="5" t="s">
        <v>80</v>
      </c>
      <c r="B89" s="34"/>
      <c r="C89" s="33">
        <f>SUM(I19+I20)</f>
        <v>53642.899999999994</v>
      </c>
      <c r="G89"/>
    </row>
    <row r="90" spans="1:7" ht="14.25" thickBot="1" thickTop="1">
      <c r="A90" s="18" t="s">
        <v>81</v>
      </c>
      <c r="B90" s="29"/>
      <c r="C90" s="30">
        <f>SUM(C87:C89)</f>
        <v>82014.84999999999</v>
      </c>
      <c r="G90"/>
    </row>
    <row r="91" spans="1:7" ht="13.5" thickTop="1">
      <c r="A91" t="s">
        <v>18</v>
      </c>
      <c r="C91" s="1">
        <f>I39</f>
        <v>17146.100000000002</v>
      </c>
      <c r="G91"/>
    </row>
    <row r="92" spans="1:7" ht="12.75">
      <c r="A92" t="s">
        <v>30</v>
      </c>
      <c r="C92" s="1">
        <f>I50</f>
        <v>25761.22</v>
      </c>
      <c r="G92"/>
    </row>
    <row r="93" spans="1:7" ht="13.5" thickBot="1">
      <c r="A93" t="s">
        <v>36</v>
      </c>
      <c r="C93" s="1">
        <f>I52</f>
        <v>875.4</v>
      </c>
      <c r="G93"/>
    </row>
    <row r="94" spans="1:7" ht="14.25" thickBot="1" thickTop="1">
      <c r="A94" s="2" t="s">
        <v>66</v>
      </c>
      <c r="B94" s="26"/>
      <c r="C94" s="4">
        <f>SUM(C90:C93)</f>
        <v>125797.56999999999</v>
      </c>
      <c r="G94"/>
    </row>
    <row r="95" ht="13.5" thickTop="1"/>
    <row r="96" ht="12.75">
      <c r="A96" t="s">
        <v>83</v>
      </c>
    </row>
    <row r="97" spans="1:3" ht="12.75">
      <c r="A97" t="s">
        <v>3</v>
      </c>
      <c r="C97" s="1">
        <f>I59</f>
        <v>18380.07</v>
      </c>
    </row>
    <row r="98" spans="1:3" ht="12.75">
      <c r="A98" t="s">
        <v>84</v>
      </c>
      <c r="C98" s="1">
        <f>I60</f>
        <v>4177</v>
      </c>
    </row>
    <row r="99" spans="1:3" ht="12.75">
      <c r="A99" t="s">
        <v>85</v>
      </c>
      <c r="C99" s="1">
        <f>SUM(I61+I62+I63)</f>
        <v>29900</v>
      </c>
    </row>
    <row r="100" spans="1:3" ht="12.75">
      <c r="A100" t="s">
        <v>86</v>
      </c>
      <c r="C100" s="1">
        <f>I64</f>
        <v>1850.33</v>
      </c>
    </row>
    <row r="101" spans="1:3" ht="12.75">
      <c r="A101" t="s">
        <v>87</v>
      </c>
      <c r="C101" s="1">
        <f>SUM(I66+I67)</f>
        <v>2437.2</v>
      </c>
    </row>
    <row r="102" spans="1:3" ht="12.75">
      <c r="A102" t="s">
        <v>88</v>
      </c>
      <c r="C102" s="1">
        <f>I65</f>
        <v>18858</v>
      </c>
    </row>
    <row r="103" spans="1:3" ht="12.75">
      <c r="A103" t="s">
        <v>89</v>
      </c>
      <c r="C103" s="1">
        <f>SUM(I68:I70)</f>
        <v>440.3</v>
      </c>
    </row>
    <row r="104" spans="1:3" ht="12.75">
      <c r="A104" t="s">
        <v>90</v>
      </c>
      <c r="C104" s="1">
        <f>I71</f>
        <v>38497.619999999995</v>
      </c>
    </row>
    <row r="105" spans="1:3" ht="13.5" thickBot="1">
      <c r="A105" t="s">
        <v>91</v>
      </c>
      <c r="C105" s="1">
        <f>I72</f>
        <v>14992.3</v>
      </c>
    </row>
    <row r="106" spans="1:3" ht="14.25" thickBot="1" thickTop="1">
      <c r="A106" s="2" t="s">
        <v>92</v>
      </c>
      <c r="B106" s="26"/>
      <c r="C106" s="4">
        <f>SUM(C97:C105)</f>
        <v>129532.82</v>
      </c>
    </row>
    <row r="107" ht="13.5" thickTop="1"/>
  </sheetData>
  <sheetProtection/>
  <printOptions gridLines="1" headings="1"/>
  <pageMargins left="0.787401575" right="0.787401575" top="0.76" bottom="0.95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47.140625" style="0" customWidth="1"/>
    <col min="2" max="2" width="15.8515625" style="1" customWidth="1"/>
    <col min="3" max="3" width="50.7109375" style="0" customWidth="1"/>
    <col min="4" max="4" width="12.7109375" style="0" customWidth="1"/>
    <col min="5" max="5" width="10.421875" style="0" bestFit="1" customWidth="1"/>
  </cols>
  <sheetData>
    <row r="3" ht="12.75">
      <c r="A3" t="s">
        <v>118</v>
      </c>
    </row>
    <row r="4" ht="12.75">
      <c r="A4" t="s">
        <v>119</v>
      </c>
    </row>
    <row r="6" spans="1:5" ht="12.75">
      <c r="A6" s="35" t="s">
        <v>93</v>
      </c>
      <c r="B6" s="37"/>
      <c r="C6" s="35" t="s">
        <v>13</v>
      </c>
      <c r="D6" s="35"/>
      <c r="E6" s="35"/>
    </row>
    <row r="7" spans="1:5" ht="12.75">
      <c r="A7" s="35"/>
      <c r="B7" s="37"/>
      <c r="C7" s="35"/>
      <c r="D7" s="35"/>
      <c r="E7" s="35"/>
    </row>
    <row r="8" spans="1:5" ht="12.75">
      <c r="A8" s="35" t="s">
        <v>94</v>
      </c>
      <c r="B8" s="38">
        <v>18388.33</v>
      </c>
      <c r="C8" s="35" t="s">
        <v>104</v>
      </c>
      <c r="D8" s="36"/>
      <c r="E8" s="35"/>
    </row>
    <row r="9" spans="1:5" ht="12.75">
      <c r="A9" s="35" t="s">
        <v>95</v>
      </c>
      <c r="B9" s="38">
        <v>7935</v>
      </c>
      <c r="C9" s="35" t="s">
        <v>105</v>
      </c>
      <c r="D9" s="36">
        <v>5047.09</v>
      </c>
      <c r="E9" s="35"/>
    </row>
    <row r="10" spans="1:5" ht="12.75">
      <c r="A10" s="35" t="s">
        <v>96</v>
      </c>
      <c r="B10" s="38">
        <v>29812</v>
      </c>
      <c r="C10" s="35" t="s">
        <v>106</v>
      </c>
      <c r="D10" s="36">
        <v>8458.73</v>
      </c>
      <c r="E10" s="35"/>
    </row>
    <row r="11" spans="1:5" ht="12.75">
      <c r="A11" s="35" t="s">
        <v>97</v>
      </c>
      <c r="B11" s="38"/>
      <c r="C11" s="35" t="s">
        <v>107</v>
      </c>
      <c r="D11" s="36">
        <v>2728.25</v>
      </c>
      <c r="E11" s="35"/>
    </row>
    <row r="12" spans="1:5" ht="12.75">
      <c r="A12" s="35" t="s">
        <v>98</v>
      </c>
      <c r="B12" s="38">
        <v>6170.5</v>
      </c>
      <c r="C12" s="35" t="s">
        <v>108</v>
      </c>
      <c r="D12" s="36">
        <v>3330</v>
      </c>
      <c r="E12" s="35"/>
    </row>
    <row r="13" spans="1:5" ht="12.75">
      <c r="A13" s="35" t="s">
        <v>99</v>
      </c>
      <c r="B13" s="38">
        <v>19874</v>
      </c>
      <c r="C13" s="35" t="s">
        <v>109</v>
      </c>
      <c r="D13" s="36">
        <v>947.44</v>
      </c>
      <c r="E13" s="35"/>
    </row>
    <row r="14" spans="1:5" ht="12.75">
      <c r="A14" s="35" t="s">
        <v>100</v>
      </c>
      <c r="B14" s="38">
        <v>1513</v>
      </c>
      <c r="C14" s="35" t="s">
        <v>110</v>
      </c>
      <c r="D14" s="36">
        <v>9470.26</v>
      </c>
      <c r="E14" s="35"/>
    </row>
    <row r="15" spans="1:5" ht="12.75">
      <c r="A15" s="35" t="s">
        <v>101</v>
      </c>
      <c r="B15" s="38">
        <v>30159.78</v>
      </c>
      <c r="C15" s="35" t="s">
        <v>111</v>
      </c>
      <c r="D15" s="36">
        <v>48732.39</v>
      </c>
      <c r="E15" s="35"/>
    </row>
    <row r="16" spans="1:5" ht="12.75">
      <c r="A16" s="35" t="s">
        <v>102</v>
      </c>
      <c r="B16" s="38">
        <v>9330.83</v>
      </c>
      <c r="C16" s="35" t="s">
        <v>112</v>
      </c>
      <c r="D16" s="36">
        <v>20441.74</v>
      </c>
      <c r="E16" s="35"/>
    </row>
    <row r="17" spans="1:5" ht="12.75">
      <c r="A17" s="35" t="s">
        <v>103</v>
      </c>
      <c r="B17" s="38">
        <f>SUM(B8:B16)</f>
        <v>123183.44</v>
      </c>
      <c r="C17" s="35" t="s">
        <v>113</v>
      </c>
      <c r="D17" s="36">
        <v>36203.31</v>
      </c>
      <c r="E17" s="35"/>
    </row>
    <row r="18" spans="1:5" ht="12.75">
      <c r="A18" s="35"/>
      <c r="B18" s="38"/>
      <c r="C18" s="35" t="s">
        <v>114</v>
      </c>
      <c r="D18" s="36">
        <v>965.9</v>
      </c>
      <c r="E18" s="35"/>
    </row>
    <row r="19" spans="1:5" ht="12.75">
      <c r="A19" s="37"/>
      <c r="B19" s="38"/>
      <c r="C19" s="35" t="s">
        <v>115</v>
      </c>
      <c r="D19" s="36">
        <f>SUM(D9:D18)</f>
        <v>136325.11000000002</v>
      </c>
      <c r="E19" s="35"/>
    </row>
    <row r="20" spans="1:5" ht="12.75">
      <c r="A20" s="35"/>
      <c r="B20" s="38"/>
      <c r="C20" s="35"/>
      <c r="D20" s="36"/>
      <c r="E20" s="35"/>
    </row>
    <row r="21" spans="1:5" ht="12.75">
      <c r="A21" s="35" t="s">
        <v>116</v>
      </c>
      <c r="B21" s="38">
        <v>19418.31</v>
      </c>
      <c r="C21" s="35"/>
      <c r="D21" s="36"/>
      <c r="E21" s="35"/>
    </row>
    <row r="22" spans="1:5" ht="12.75">
      <c r="A22" s="35" t="s">
        <v>120</v>
      </c>
      <c r="B22" s="38">
        <v>21094.12</v>
      </c>
      <c r="C22" s="35"/>
      <c r="D22" s="36"/>
      <c r="E22" s="39">
        <f>SUM(D19-D15)</f>
        <v>87592.72000000002</v>
      </c>
    </row>
    <row r="24" ht="12.75">
      <c r="A24" t="s">
        <v>117</v>
      </c>
    </row>
    <row r="27" ht="12.75">
      <c r="D27" s="1"/>
    </row>
    <row r="28" ht="12.75">
      <c r="D28" s="1"/>
    </row>
    <row r="29" ht="12.75">
      <c r="D29" s="1"/>
    </row>
    <row r="30" ht="12.75">
      <c r="D30" s="40"/>
    </row>
    <row r="31" ht="12.75">
      <c r="D31" s="40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Armageddon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 Edition</dc:creator>
  <cp:keywords/>
  <dc:description/>
  <cp:lastModifiedBy>Ester Pereira Pontes</cp:lastModifiedBy>
  <cp:lastPrinted>2009-04-27T21:12:30Z</cp:lastPrinted>
  <dcterms:created xsi:type="dcterms:W3CDTF">2009-04-16T22:57:42Z</dcterms:created>
  <dcterms:modified xsi:type="dcterms:W3CDTF">2010-05-25T10:55:26Z</dcterms:modified>
  <cp:category/>
  <cp:version/>
  <cp:contentType/>
  <cp:contentStatus/>
</cp:coreProperties>
</file>